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firstSheet="3" activeTab="6"/>
  </bookViews>
  <sheets>
    <sheet name="ΔΗΜΑΡΧΕΙΟ" sheetId="1" r:id="rId1"/>
    <sheet name="11ος ΠΑΙΔ ΣΤΑΘΜΟΣ" sheetId="2" r:id="rId2"/>
    <sheet name="2-28 ΣΧΟΛΕΙΑ" sheetId="3" r:id="rId3"/>
    <sheet name="ΚΟΥΤΣΙΝΕΙΟ" sheetId="4" r:id="rId4"/>
    <sheet name="ΩΔΕΙΟ" sheetId="5" r:id="rId5"/>
    <sheet name="ΕΡΓΑΣΙΕΣ ΔΗΜΟΥ" sheetId="6" r:id="rId6"/>
    <sheet name="ΣΥΝΟΛΟ ΠΡΟΫΠΟΛΟΓΙΣΜΟΥ" sheetId="7" r:id="rId7"/>
  </sheets>
  <definedNames/>
  <calcPr fullCalcOnLoad="1"/>
</workbook>
</file>

<file path=xl/sharedStrings.xml><?xml version="1.0" encoding="utf-8"?>
<sst xmlns="http://schemas.openxmlformats.org/spreadsheetml/2006/main" count="189" uniqueCount="53">
  <si>
    <t>ΔΗΜΑΡΧΕΙΟ</t>
  </si>
  <si>
    <t>2-28 ΣΧΟΛΕΙΑ</t>
  </si>
  <si>
    <t>4ο ΚΟΥΤΣΙΝΕΙΟ</t>
  </si>
  <si>
    <t>ΩΔΕΙΟ</t>
  </si>
  <si>
    <t>ΠΡΟΤΕΙΝΟΜΕΝΗ ΕΠΕΜΒΑΣΗ</t>
  </si>
  <si>
    <t>1. ΚΤΙΡΙΑΚΟ ΚΕΛΥΦΟΣ</t>
  </si>
  <si>
    <t>Αντικατάσταση παλαιών παραθύρων, εξωτερικων θυρών και κουφωμάτων</t>
  </si>
  <si>
    <t>Με πάνελς</t>
  </si>
  <si>
    <t>Εγκατάσταση εξωτερικών σκιάστρων</t>
  </si>
  <si>
    <t>Φύτευση δωμάτων/στεγών</t>
  </si>
  <si>
    <t>Άλλη επέμβαση εξ/ ενέργειας στο κέλυφος</t>
  </si>
  <si>
    <t>11ος  ΠΑΙΔΙΚΟΣ ΣΤΑΘΜΟΣ</t>
  </si>
  <si>
    <t>ΣΥΝΟΛΟΝ</t>
  </si>
  <si>
    <t>Αντικατάσταση αιθρίου</t>
  </si>
  <si>
    <t>Λοιπές εργασίες</t>
  </si>
  <si>
    <t>Η/Μ</t>
  </si>
  <si>
    <t>ΣΥΝΟΛΙΚΟ ΚΟΣΤΟΣ ΠΑΡΕΜΒΑΣΕΩΝ ΑΞΟΝΑ 1</t>
  </si>
  <si>
    <t>ΜΕΓΕΘΟΣ (π.χ εμβαδο, αριθ. Μονάδων)</t>
  </si>
  <si>
    <t>Συνολικό Κόστος</t>
  </si>
  <si>
    <t>Κούφωμα</t>
  </si>
  <si>
    <t>Γυαλί</t>
  </si>
  <si>
    <t>Πόρτες</t>
  </si>
  <si>
    <t>Κόστος Μονάδος (από Π/Υ)</t>
  </si>
  <si>
    <t>Κατ΄αποκοπή</t>
  </si>
  <si>
    <t>Κλιματιστικά</t>
  </si>
  <si>
    <t>Φωτιστικά σώματα</t>
  </si>
  <si>
    <t>ΕΡΓΑΣΙΕΣ ΠΛΕΟΝ ΤΩΝ 974.964,59 € ΠΟΥ ΘΑ ΚΑΛΥΨΕΙ Ο ΔΗΜΟΣ ΛΑΡΙΣΑΙΩΝ</t>
  </si>
  <si>
    <t xml:space="preserve">Ικριώματα σιδηρά λόγω τοποθέτησης εξωτερικής θερμομόνωσης </t>
  </si>
  <si>
    <t xml:space="preserve">Επιχρίσματα περιμετρικά από τα κουφώματα λόγω αντικατάστασης </t>
  </si>
  <si>
    <t>Τοποθέτηση πλακών τσιμέντου σε διαδρόμους πρόσβασης στα φυτεμένα δώματα</t>
  </si>
  <si>
    <t xml:space="preserve">Χρωματισμοί με πλαστικά χρώματα εσωτερικών επιφανειών για αποκατάσταση περιμετρικά των παραθύρων μετά την αντικατάστασή τους </t>
  </si>
  <si>
    <t xml:space="preserve">Χρωματισμοί με πλαστικά χρώματα εξωτερικών επιφανειών για αποκατάσταση περιμετρικά των παραθύρων μετά την αντικατάστασή τους </t>
  </si>
  <si>
    <t>Λαμπτήρες</t>
  </si>
  <si>
    <t>Οπτοπλινθοδομές για υπερύψωση χαμηλού στηθαίου σε δώματα λόγω φύτευσης</t>
  </si>
  <si>
    <t>Σκυρόδεμα κατηγορίας C16/20 για σενάζ επάνω σε υπερύψωση χαμηλού στηθαίου σε δώματα λόγω φύτευσης</t>
  </si>
  <si>
    <t>Ξυλότυποι για σενάζ επάνω σε υπερύψωση χαμηλού στηθαίου σε δώματα λόγω φύτευσης</t>
  </si>
  <si>
    <t>Σιδηροί οπλισμοί για σενάζ επάνω σε υπερύψωση χαμηλού στηθαίου σε δώματα λόγω φύτευσης</t>
  </si>
  <si>
    <t>Αποκατάσταση ψευδοροφής Δημαρχείου λόγω αλλαγής κουφωμάτων</t>
  </si>
  <si>
    <t xml:space="preserve">Σίτα παραθύρου  </t>
  </si>
  <si>
    <t>Τσιμεντοκονία για επιδιορθώσεις σοβάδων και ρωγμών</t>
  </si>
  <si>
    <t>Τοποθέτηση μαρμάρου σε στηθαία για κάλυψη της εξωτερικής θερμομόνωσης προς προστασία της</t>
  </si>
  <si>
    <t>Ποδιές παραθύρων από μάρμαρο για κάλυψη της εξωτερικής θερμομόνωσης προς προστασία της</t>
  </si>
  <si>
    <t>Προσαύξηση λόγω ΓΕΟΕ, ΑΠΡΟΒΛΕΠΤΩΝ, ΦΠΑ</t>
  </si>
  <si>
    <t xml:space="preserve">Αντικατάσταση αιθρίου </t>
  </si>
  <si>
    <t xml:space="preserve">Κούφωμα αιθρίου </t>
  </si>
  <si>
    <t>Καθαίρεση παλαιού κουφώματος αιθρίου</t>
  </si>
  <si>
    <t>Προσθήκη Θερμομόνωσης τοιχοποιίας</t>
  </si>
  <si>
    <t>Θερμομόνωση Οροφής</t>
  </si>
  <si>
    <t xml:space="preserve">Θερμομόνωση </t>
  </si>
  <si>
    <t>Θερμομόνωση</t>
  </si>
  <si>
    <t>ΠΡΟΫΠΟΛΟΓΙΣΜΟΣ ΕΡΓΟΥ ΑΝΑ ΚΤΙΡΙΟ</t>
  </si>
  <si>
    <t>ΣΥΝΟΛΟ ΕΠΙΛΕΞΙΜΟΥ ΠΡΟΫΠΟΛΟΓΙΣΜΟΥ ΑΞΟΝΑ 1</t>
  </si>
  <si>
    <t>ΣΥΝΟΛΙΚΟ ΚΟΣΤΟΣ ΠΑΡΕΜΒΑΣΕΩΝ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</si>
</sst>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25">
    <font>
      <sz val="10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b/>
      <sz val="14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6"/>
      <name val="Arial Greek"/>
      <family val="0"/>
    </font>
    <font>
      <b/>
      <u val="single"/>
      <sz val="18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4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3" fillId="0" borderId="17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23" fillId="0" borderId="17" xfId="0" applyFont="1" applyBorder="1" applyAlignment="1">
      <alignment horizontal="left" wrapText="1"/>
    </xf>
    <xf numFmtId="4" fontId="3" fillId="0" borderId="18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  <cellStyle name="Hyperlink" xfId="61"/>
    <cellStyle name="Followed 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31.875" style="0" bestFit="1" customWidth="1"/>
    <col min="2" max="2" width="25.00390625" style="9" customWidth="1"/>
    <col min="3" max="11" width="25.00390625" style="0" customWidth="1"/>
  </cols>
  <sheetData>
    <row r="1" ht="18">
      <c r="A1" s="7" t="s">
        <v>0</v>
      </c>
    </row>
    <row r="2" spans="1:11" ht="25.5">
      <c r="A2" s="8" t="s">
        <v>4</v>
      </c>
      <c r="B2" s="6" t="s">
        <v>17</v>
      </c>
      <c r="C2" s="6" t="s">
        <v>22</v>
      </c>
      <c r="D2" s="6" t="s">
        <v>42</v>
      </c>
      <c r="E2" s="6" t="s">
        <v>18</v>
      </c>
      <c r="F2" s="1"/>
      <c r="G2" s="1"/>
      <c r="H2" s="3" t="s">
        <v>11</v>
      </c>
      <c r="I2" s="3" t="s">
        <v>1</v>
      </c>
      <c r="J2" s="3" t="s">
        <v>2</v>
      </c>
      <c r="K2" s="3" t="s">
        <v>3</v>
      </c>
    </row>
    <row r="3" ht="12.75">
      <c r="A3" s="2" t="s">
        <v>5</v>
      </c>
    </row>
    <row r="4" ht="12.75">
      <c r="A4" t="s">
        <v>49</v>
      </c>
    </row>
    <row r="5" spans="1:5" ht="12.75">
      <c r="A5" t="s">
        <v>46</v>
      </c>
      <c r="B5" s="9">
        <v>675</v>
      </c>
      <c r="C5">
        <v>35</v>
      </c>
      <c r="D5" s="10">
        <f>+C5*1.18*1.15*1.23</f>
        <v>58.418849999999985</v>
      </c>
      <c r="E5" s="10">
        <f>+B5*D5</f>
        <v>39432.72374999999</v>
      </c>
    </row>
    <row r="6" spans="1:5" ht="12.75">
      <c r="A6" t="s">
        <v>47</v>
      </c>
      <c r="B6" s="9">
        <v>428.18</v>
      </c>
      <c r="C6">
        <v>28</v>
      </c>
      <c r="D6" s="10">
        <f>+C6*1.18*1.15*1.23</f>
        <v>46.735079999999996</v>
      </c>
      <c r="E6" s="10">
        <f aca="true" t="shared" si="0" ref="E6:E19">+B6*D6</f>
        <v>20011.0265544</v>
      </c>
    </row>
    <row r="7" spans="4:5" ht="12.75">
      <c r="D7" s="10"/>
      <c r="E7" s="10"/>
    </row>
    <row r="8" spans="1:5" ht="38.25">
      <c r="A8" s="1" t="s">
        <v>6</v>
      </c>
      <c r="D8" s="10"/>
      <c r="E8" s="10"/>
    </row>
    <row r="9" spans="1:5" ht="12.75">
      <c r="A9" s="1" t="s">
        <v>19</v>
      </c>
      <c r="B9" s="9">
        <v>790</v>
      </c>
      <c r="C9">
        <v>126</v>
      </c>
      <c r="D9" s="10">
        <f aca="true" t="shared" si="1" ref="D9:D20">+C9*1.18*1.15*1.23</f>
        <v>210.30785999999995</v>
      </c>
      <c r="E9" s="10">
        <f t="shared" si="0"/>
        <v>166143.20939999996</v>
      </c>
    </row>
    <row r="10" spans="1:5" ht="12.75">
      <c r="A10" s="1" t="s">
        <v>19</v>
      </c>
      <c r="B10" s="9">
        <v>107</v>
      </c>
      <c r="C10">
        <v>106</v>
      </c>
      <c r="D10" s="10">
        <f t="shared" si="1"/>
        <v>176.92565999999997</v>
      </c>
      <c r="E10" s="10">
        <f t="shared" si="0"/>
        <v>18931.045619999997</v>
      </c>
    </row>
    <row r="11" spans="1:5" ht="12.75">
      <c r="A11" s="1" t="s">
        <v>20</v>
      </c>
      <c r="B11" s="9">
        <v>550</v>
      </c>
      <c r="C11">
        <v>45</v>
      </c>
      <c r="D11" s="10">
        <f t="shared" si="1"/>
        <v>75.10994999999998</v>
      </c>
      <c r="E11" s="10">
        <f t="shared" si="0"/>
        <v>41310.47249999999</v>
      </c>
    </row>
    <row r="12" spans="1:5" ht="12.75">
      <c r="A12" s="1" t="s">
        <v>20</v>
      </c>
      <c r="B12" s="9">
        <v>338</v>
      </c>
      <c r="C12">
        <v>35</v>
      </c>
      <c r="D12" s="10">
        <f t="shared" si="1"/>
        <v>58.418849999999985</v>
      </c>
      <c r="E12" s="10">
        <f t="shared" si="0"/>
        <v>19745.571299999996</v>
      </c>
    </row>
    <row r="13" spans="1:5" ht="12.75">
      <c r="A13" s="1" t="s">
        <v>21</v>
      </c>
      <c r="B13" s="9">
        <v>24</v>
      </c>
      <c r="C13">
        <v>131</v>
      </c>
      <c r="D13" s="10">
        <f t="shared" si="1"/>
        <v>218.65340999999995</v>
      </c>
      <c r="E13" s="10">
        <f t="shared" si="0"/>
        <v>5247.681839999999</v>
      </c>
    </row>
    <row r="14" spans="1:5" ht="12.75">
      <c r="A14" t="s">
        <v>7</v>
      </c>
      <c r="B14" s="9">
        <v>65</v>
      </c>
      <c r="C14">
        <v>14</v>
      </c>
      <c r="D14" s="10">
        <f t="shared" si="1"/>
        <v>23.367539999999998</v>
      </c>
      <c r="E14" s="10">
        <f t="shared" si="0"/>
        <v>1518.8900999999998</v>
      </c>
    </row>
    <row r="15" spans="4:5" ht="12.75">
      <c r="D15" s="10"/>
      <c r="E15" s="10"/>
    </row>
    <row r="16" spans="1:5" ht="12.75">
      <c r="A16" t="s">
        <v>8</v>
      </c>
      <c r="B16" s="9">
        <v>171</v>
      </c>
      <c r="C16">
        <v>285</v>
      </c>
      <c r="D16" s="10">
        <f t="shared" si="1"/>
        <v>475.6963499999999</v>
      </c>
      <c r="E16" s="10">
        <f t="shared" si="0"/>
        <v>81344.07584999998</v>
      </c>
    </row>
    <row r="17" spans="1:5" ht="12.75">
      <c r="A17" t="s">
        <v>9</v>
      </c>
      <c r="B17" s="11">
        <v>177.16</v>
      </c>
      <c r="C17" s="10">
        <v>117</v>
      </c>
      <c r="D17" s="10">
        <f t="shared" si="1"/>
        <v>195.28586999999996</v>
      </c>
      <c r="E17" s="10">
        <f t="shared" si="0"/>
        <v>34596.84472919999</v>
      </c>
    </row>
    <row r="18" spans="1:5" ht="25.5">
      <c r="A18" s="1" t="s">
        <v>10</v>
      </c>
      <c r="D18" s="10"/>
      <c r="E18" s="10"/>
    </row>
    <row r="19" spans="1:6" ht="12.75">
      <c r="A19" t="s">
        <v>13</v>
      </c>
      <c r="D19" s="10">
        <f t="shared" si="1"/>
        <v>0</v>
      </c>
      <c r="E19" s="10">
        <f t="shared" si="0"/>
        <v>0</v>
      </c>
      <c r="F19" s="15"/>
    </row>
    <row r="20" spans="1:5" ht="12.75">
      <c r="A20" s="2" t="s">
        <v>14</v>
      </c>
      <c r="B20" s="9" t="s">
        <v>23</v>
      </c>
      <c r="C20" s="10">
        <v>2757</v>
      </c>
      <c r="D20" s="10">
        <f t="shared" si="1"/>
        <v>4601.736269999999</v>
      </c>
      <c r="E20" s="10">
        <f>+D20</f>
        <v>4601.736269999999</v>
      </c>
    </row>
    <row r="21" spans="1:5" ht="12.75">
      <c r="A21" s="2" t="s">
        <v>12</v>
      </c>
      <c r="D21" s="10"/>
      <c r="E21" s="12">
        <f>SUM(E4:E20)</f>
        <v>432883.2779135999</v>
      </c>
    </row>
    <row r="22" spans="4:7" ht="12.75">
      <c r="D22" s="10"/>
      <c r="E22" s="10"/>
      <c r="G22" s="10"/>
    </row>
    <row r="23" spans="1:7" ht="12.75">
      <c r="A23" s="2" t="s">
        <v>15</v>
      </c>
      <c r="G23" s="10"/>
    </row>
    <row r="24" spans="1:7" ht="12.75">
      <c r="A24" s="13" t="s">
        <v>24</v>
      </c>
      <c r="B24" s="9">
        <v>4</v>
      </c>
      <c r="C24">
        <v>430</v>
      </c>
      <c r="D24" s="10">
        <f>+C24*1.18*1.15*1.23</f>
        <v>717.7172999999998</v>
      </c>
      <c r="E24" s="10">
        <f>+B24*D24</f>
        <v>2870.869199999999</v>
      </c>
      <c r="G24" s="10"/>
    </row>
    <row r="25" spans="1:7" ht="12.75">
      <c r="A25" s="13" t="s">
        <v>24</v>
      </c>
      <c r="B25" s="9">
        <v>5</v>
      </c>
      <c r="C25">
        <v>730</v>
      </c>
      <c r="D25" s="10">
        <f>+C25*1.18*1.15*1.23</f>
        <v>1218.4503</v>
      </c>
      <c r="E25" s="10">
        <f>+B25*D25</f>
        <v>6092.2515</v>
      </c>
      <c r="G25" s="10"/>
    </row>
    <row r="26" spans="1:6" ht="12.75">
      <c r="A26" s="2" t="s">
        <v>12</v>
      </c>
      <c r="D26" s="10"/>
      <c r="E26" s="12">
        <f>SUM(E24:E25)</f>
        <v>8963.1207</v>
      </c>
      <c r="F26" s="15"/>
    </row>
    <row r="27" spans="4:5" ht="12.75">
      <c r="D27" s="10"/>
      <c r="E27" s="12"/>
    </row>
    <row r="28" spans="1:5" ht="25.5">
      <c r="A28" s="4" t="s">
        <v>16</v>
      </c>
      <c r="E28" s="12">
        <f>SUM(E21,E26:G26)</f>
        <v>441846.39861359994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1.875" style="0" bestFit="1" customWidth="1"/>
    <col min="2" max="2" width="25.00390625" style="9" customWidth="1"/>
    <col min="3" max="11" width="25.00390625" style="0" customWidth="1"/>
  </cols>
  <sheetData>
    <row r="1" ht="18">
      <c r="A1" s="7" t="s">
        <v>11</v>
      </c>
    </row>
    <row r="2" spans="1:11" ht="25.5">
      <c r="A2" s="8" t="s">
        <v>4</v>
      </c>
      <c r="B2" s="6" t="s">
        <v>17</v>
      </c>
      <c r="C2" s="6" t="s">
        <v>22</v>
      </c>
      <c r="D2" s="6" t="s">
        <v>42</v>
      </c>
      <c r="E2" s="6" t="s">
        <v>18</v>
      </c>
      <c r="F2" s="1"/>
      <c r="G2" s="1"/>
      <c r="I2" s="3" t="s">
        <v>1</v>
      </c>
      <c r="J2" s="3" t="s">
        <v>2</v>
      </c>
      <c r="K2" s="3" t="s">
        <v>3</v>
      </c>
    </row>
    <row r="3" ht="12.75">
      <c r="A3" s="2" t="s">
        <v>5</v>
      </c>
    </row>
    <row r="4" ht="12.75">
      <c r="A4" s="13" t="s">
        <v>48</v>
      </c>
    </row>
    <row r="5" spans="1:5" ht="12.75">
      <c r="A5" t="s">
        <v>46</v>
      </c>
      <c r="B5" s="9">
        <v>295</v>
      </c>
      <c r="C5">
        <v>35</v>
      </c>
      <c r="D5" s="10">
        <f>+C5*1.18*1.15*1.23</f>
        <v>58.418849999999985</v>
      </c>
      <c r="E5" s="10">
        <f>+B5*D5</f>
        <v>17233.560749999997</v>
      </c>
    </row>
    <row r="6" spans="1:5" ht="12.75">
      <c r="A6" t="s">
        <v>47</v>
      </c>
      <c r="D6" s="10">
        <f>+C6*1.18*1.15*1.23</f>
        <v>0</v>
      </c>
      <c r="E6" s="10">
        <f>+B6*D6</f>
        <v>0</v>
      </c>
    </row>
    <row r="7" spans="4:5" ht="12.75">
      <c r="D7" s="10"/>
      <c r="E7" s="10"/>
    </row>
    <row r="8" spans="1:5" ht="38.25">
      <c r="A8" s="1" t="s">
        <v>6</v>
      </c>
      <c r="D8" s="10"/>
      <c r="E8" s="10"/>
    </row>
    <row r="9" spans="1:5" ht="12.75">
      <c r="A9" s="1" t="s">
        <v>19</v>
      </c>
      <c r="B9" s="9">
        <v>58</v>
      </c>
      <c r="C9">
        <v>126</v>
      </c>
      <c r="D9" s="10">
        <f aca="true" t="shared" si="0" ref="D9:D19">+C9*1.18*1.15*1.23</f>
        <v>210.30785999999995</v>
      </c>
      <c r="E9" s="10">
        <f aca="true" t="shared" si="1" ref="E9:E19">+B9*D9</f>
        <v>12197.855879999997</v>
      </c>
    </row>
    <row r="10" spans="1:5" ht="12.75">
      <c r="A10" s="1" t="s">
        <v>19</v>
      </c>
      <c r="D10" s="10">
        <f t="shared" si="0"/>
        <v>0</v>
      </c>
      <c r="E10" s="10">
        <f t="shared" si="1"/>
        <v>0</v>
      </c>
    </row>
    <row r="11" spans="1:5" ht="12.75">
      <c r="A11" s="1" t="s">
        <v>20</v>
      </c>
      <c r="D11" s="10">
        <f t="shared" si="0"/>
        <v>0</v>
      </c>
      <c r="E11" s="10">
        <f t="shared" si="1"/>
        <v>0</v>
      </c>
    </row>
    <row r="12" spans="1:5" ht="12.75">
      <c r="A12" s="1" t="s">
        <v>20</v>
      </c>
      <c r="B12" s="9">
        <v>70.5</v>
      </c>
      <c r="C12">
        <v>35</v>
      </c>
      <c r="D12" s="10">
        <f t="shared" si="0"/>
        <v>58.418849999999985</v>
      </c>
      <c r="E12" s="10">
        <f t="shared" si="1"/>
        <v>4118.528924999999</v>
      </c>
    </row>
    <row r="13" spans="1:5" ht="12.75">
      <c r="A13" s="1" t="s">
        <v>21</v>
      </c>
      <c r="B13" s="9">
        <v>10.8</v>
      </c>
      <c r="C13">
        <v>131</v>
      </c>
      <c r="D13" s="10">
        <f t="shared" si="0"/>
        <v>218.65340999999995</v>
      </c>
      <c r="E13" s="10">
        <f t="shared" si="1"/>
        <v>2361.4568279999994</v>
      </c>
    </row>
    <row r="14" spans="1:5" ht="12.75">
      <c r="A14" t="s">
        <v>7</v>
      </c>
      <c r="D14" s="10">
        <f t="shared" si="0"/>
        <v>0</v>
      </c>
      <c r="E14" s="10">
        <f t="shared" si="1"/>
        <v>0</v>
      </c>
    </row>
    <row r="15" spans="4:5" ht="12.75">
      <c r="D15" s="10"/>
      <c r="E15" s="10"/>
    </row>
    <row r="16" spans="1:5" ht="12.75">
      <c r="A16" t="s">
        <v>8</v>
      </c>
      <c r="D16" s="10">
        <f t="shared" si="0"/>
        <v>0</v>
      </c>
      <c r="E16" s="10">
        <f t="shared" si="1"/>
        <v>0</v>
      </c>
    </row>
    <row r="17" spans="1:5" ht="12.75">
      <c r="A17" t="s">
        <v>9</v>
      </c>
      <c r="B17" s="11">
        <v>148.52</v>
      </c>
      <c r="C17" s="10">
        <v>117</v>
      </c>
      <c r="D17" s="10">
        <f t="shared" si="0"/>
        <v>195.28586999999996</v>
      </c>
      <c r="E17" s="10">
        <f t="shared" si="1"/>
        <v>29003.857412399997</v>
      </c>
    </row>
    <row r="18" spans="1:5" ht="25.5">
      <c r="A18" s="1" t="s">
        <v>10</v>
      </c>
      <c r="D18" s="10"/>
      <c r="E18" s="10"/>
    </row>
    <row r="19" spans="1:6" ht="12.75">
      <c r="A19" t="s">
        <v>13</v>
      </c>
      <c r="D19" s="10">
        <f t="shared" si="0"/>
        <v>0</v>
      </c>
      <c r="E19" s="10">
        <f t="shared" si="1"/>
        <v>0</v>
      </c>
      <c r="F19" s="15"/>
    </row>
    <row r="20" spans="1:6" ht="12.75">
      <c r="A20" s="2" t="s">
        <v>14</v>
      </c>
      <c r="B20" s="3" t="s">
        <v>23</v>
      </c>
      <c r="C20" s="10">
        <v>548.13</v>
      </c>
      <c r="D20" s="10">
        <f>+C20*1.18*1.15*1.02*1.23</f>
        <v>933.1870495859998</v>
      </c>
      <c r="E20" s="10">
        <f>+D20</f>
        <v>933.1870495859998</v>
      </c>
      <c r="F20" s="14"/>
    </row>
    <row r="21" spans="1:5" ht="12.75">
      <c r="A21" s="2" t="s">
        <v>12</v>
      </c>
      <c r="D21" s="10"/>
      <c r="E21" s="12">
        <f>SUM(E5:E20)</f>
        <v>65848.446844986</v>
      </c>
    </row>
    <row r="22" spans="4:7" ht="12.75">
      <c r="D22" s="10"/>
      <c r="E22" s="10"/>
      <c r="G22" s="10"/>
    </row>
    <row r="23" spans="1:7" ht="12.75">
      <c r="A23" s="2" t="s">
        <v>15</v>
      </c>
      <c r="G23" s="10"/>
    </row>
    <row r="24" spans="1:7" ht="12.75">
      <c r="A24" s="13" t="s">
        <v>25</v>
      </c>
      <c r="B24" s="9">
        <v>28</v>
      </c>
      <c r="C24">
        <v>95</v>
      </c>
      <c r="D24" s="10">
        <f>+C24*1.18*1.15*1.23</f>
        <v>158.56545</v>
      </c>
      <c r="E24" s="10">
        <f>+B24*D24</f>
        <v>4439.8326</v>
      </c>
      <c r="G24" s="10"/>
    </row>
    <row r="25" spans="1:5" ht="12.75">
      <c r="A25" s="2" t="s">
        <v>12</v>
      </c>
      <c r="D25" s="10"/>
      <c r="E25" s="12">
        <f>SUM(E24:E24)</f>
        <v>4439.8326</v>
      </c>
    </row>
    <row r="26" spans="1:5" ht="12.75">
      <c r="A26" s="2"/>
      <c r="D26" s="10"/>
      <c r="E26" s="12"/>
    </row>
    <row r="27" spans="1:5" ht="25.5">
      <c r="A27" s="4" t="s">
        <v>16</v>
      </c>
      <c r="E27" s="12">
        <f>SUM(E21:E23)</f>
        <v>65848.446844986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1.875" style="0" bestFit="1" customWidth="1"/>
    <col min="2" max="2" width="25.00390625" style="9" customWidth="1"/>
    <col min="3" max="11" width="25.00390625" style="0" customWidth="1"/>
  </cols>
  <sheetData>
    <row r="1" ht="18">
      <c r="A1" s="5" t="s">
        <v>1</v>
      </c>
    </row>
    <row r="2" spans="1:11" ht="25.5">
      <c r="A2" s="8" t="s">
        <v>4</v>
      </c>
      <c r="B2" s="6" t="s">
        <v>17</v>
      </c>
      <c r="C2" s="6" t="s">
        <v>22</v>
      </c>
      <c r="D2" s="6" t="s">
        <v>42</v>
      </c>
      <c r="E2" s="6" t="s">
        <v>18</v>
      </c>
      <c r="F2" s="1"/>
      <c r="G2" s="1"/>
      <c r="J2" s="3" t="s">
        <v>2</v>
      </c>
      <c r="K2" s="3" t="s">
        <v>3</v>
      </c>
    </row>
    <row r="3" ht="12.75">
      <c r="A3" s="2" t="s">
        <v>5</v>
      </c>
    </row>
    <row r="4" ht="12.75">
      <c r="A4" s="13" t="s">
        <v>48</v>
      </c>
    </row>
    <row r="5" spans="1:5" ht="12.75">
      <c r="A5" t="s">
        <v>46</v>
      </c>
      <c r="B5" s="9">
        <v>1016</v>
      </c>
      <c r="C5">
        <v>35</v>
      </c>
      <c r="D5" s="10">
        <f>+C5*1.18*1.15*1.23</f>
        <v>58.418849999999985</v>
      </c>
      <c r="E5" s="10">
        <f>+B5*D5</f>
        <v>59353.551599999984</v>
      </c>
    </row>
    <row r="6" spans="1:5" ht="12.75">
      <c r="A6" t="s">
        <v>47</v>
      </c>
      <c r="B6" s="9">
        <v>705.6</v>
      </c>
      <c r="C6">
        <v>7</v>
      </c>
      <c r="D6" s="10">
        <f>+C6*1.18*1.15*1.23</f>
        <v>11.683769999999999</v>
      </c>
      <c r="E6" s="10">
        <f>+B6*D6</f>
        <v>8244.068111999999</v>
      </c>
    </row>
    <row r="7" spans="4:5" ht="12.75">
      <c r="D7" s="10"/>
      <c r="E7" s="10"/>
    </row>
    <row r="8" spans="1:5" ht="38.25">
      <c r="A8" s="1" t="s">
        <v>6</v>
      </c>
      <c r="D8" s="10"/>
      <c r="E8" s="10"/>
    </row>
    <row r="9" spans="1:5" ht="12.75">
      <c r="A9" s="1" t="s">
        <v>19</v>
      </c>
      <c r="B9" s="9">
        <v>218</v>
      </c>
      <c r="C9">
        <v>126</v>
      </c>
      <c r="D9" s="10">
        <f aca="true" t="shared" si="0" ref="D9:D20">+C9*1.18*1.15*1.23</f>
        <v>210.30785999999995</v>
      </c>
      <c r="E9" s="10">
        <f aca="true" t="shared" si="1" ref="E9:E19">+B9*D9</f>
        <v>45847.113479999985</v>
      </c>
    </row>
    <row r="10" spans="1:5" ht="12.75">
      <c r="A10" s="1" t="s">
        <v>19</v>
      </c>
      <c r="D10" s="10">
        <f t="shared" si="0"/>
        <v>0</v>
      </c>
      <c r="E10" s="10">
        <f t="shared" si="1"/>
        <v>0</v>
      </c>
    </row>
    <row r="11" spans="1:5" ht="12.75">
      <c r="A11" s="1" t="s">
        <v>20</v>
      </c>
      <c r="D11" s="10">
        <f t="shared" si="0"/>
        <v>0</v>
      </c>
      <c r="E11" s="10">
        <f t="shared" si="1"/>
        <v>0</v>
      </c>
    </row>
    <row r="12" spans="1:5" ht="12.75">
      <c r="A12" s="1" t="s">
        <v>20</v>
      </c>
      <c r="B12" s="9">
        <v>218</v>
      </c>
      <c r="C12">
        <v>35</v>
      </c>
      <c r="D12" s="10">
        <f t="shared" si="0"/>
        <v>58.418849999999985</v>
      </c>
      <c r="E12" s="10">
        <f t="shared" si="1"/>
        <v>12735.309299999997</v>
      </c>
    </row>
    <row r="13" spans="1:5" ht="12.75">
      <c r="A13" s="1" t="s">
        <v>21</v>
      </c>
      <c r="D13" s="10">
        <f t="shared" si="0"/>
        <v>0</v>
      </c>
      <c r="E13" s="10">
        <f t="shared" si="1"/>
        <v>0</v>
      </c>
    </row>
    <row r="14" spans="1:5" ht="12.75">
      <c r="A14" t="s">
        <v>7</v>
      </c>
      <c r="D14" s="10">
        <f t="shared" si="0"/>
        <v>0</v>
      </c>
      <c r="E14" s="10">
        <f t="shared" si="1"/>
        <v>0</v>
      </c>
    </row>
    <row r="15" spans="4:5" ht="12.75">
      <c r="D15" s="10"/>
      <c r="E15" s="10"/>
    </row>
    <row r="16" spans="1:5" ht="12.75">
      <c r="A16" t="s">
        <v>8</v>
      </c>
      <c r="D16" s="10">
        <f t="shared" si="0"/>
        <v>0</v>
      </c>
      <c r="E16" s="10">
        <f t="shared" si="1"/>
        <v>0</v>
      </c>
    </row>
    <row r="17" spans="1:5" ht="12.75">
      <c r="A17" t="s">
        <v>9</v>
      </c>
      <c r="B17" s="11"/>
      <c r="C17" s="10"/>
      <c r="D17" s="10">
        <f t="shared" si="0"/>
        <v>0</v>
      </c>
      <c r="E17" s="10">
        <f t="shared" si="1"/>
        <v>0</v>
      </c>
    </row>
    <row r="18" spans="1:5" ht="25.5">
      <c r="A18" s="1" t="s">
        <v>10</v>
      </c>
      <c r="D18" s="10"/>
      <c r="E18" s="10"/>
    </row>
    <row r="19" spans="1:5" ht="12.75">
      <c r="A19" t="s">
        <v>13</v>
      </c>
      <c r="D19" s="10">
        <f t="shared" si="0"/>
        <v>0</v>
      </c>
      <c r="E19" s="10">
        <f t="shared" si="1"/>
        <v>0</v>
      </c>
    </row>
    <row r="20" spans="1:5" ht="12.75">
      <c r="A20" s="2" t="s">
        <v>14</v>
      </c>
      <c r="B20" s="3" t="s">
        <v>23</v>
      </c>
      <c r="C20" s="10">
        <v>780</v>
      </c>
      <c r="D20" s="10">
        <f t="shared" si="0"/>
        <v>1301.9057999999998</v>
      </c>
      <c r="E20" s="10">
        <f>+D20</f>
        <v>1301.9057999999998</v>
      </c>
    </row>
    <row r="21" spans="1:5" ht="12.75">
      <c r="A21" s="2" t="s">
        <v>12</v>
      </c>
      <c r="D21" s="10"/>
      <c r="E21" s="12">
        <f>SUM(E5:E20)</f>
        <v>127481.94829199996</v>
      </c>
    </row>
    <row r="22" spans="4:7" ht="12.75">
      <c r="D22" s="10"/>
      <c r="E22" s="10"/>
      <c r="G22" s="10"/>
    </row>
    <row r="23" spans="1:7" ht="12.75">
      <c r="A23" s="2" t="s">
        <v>15</v>
      </c>
      <c r="G23" s="10"/>
    </row>
    <row r="24" spans="1:7" ht="12.75">
      <c r="A24" s="13" t="s">
        <v>25</v>
      </c>
      <c r="B24" s="9">
        <v>80</v>
      </c>
      <c r="C24">
        <v>95</v>
      </c>
      <c r="D24" s="10">
        <f>+C24*1.18*1.15*1.23</f>
        <v>158.56545</v>
      </c>
      <c r="E24" s="10">
        <f>+B24*D24</f>
        <v>12685.236</v>
      </c>
      <c r="G24" s="10"/>
    </row>
    <row r="25" spans="1:5" ht="12.75">
      <c r="A25" s="2" t="s">
        <v>12</v>
      </c>
      <c r="D25" s="10"/>
      <c r="E25" s="12">
        <f>SUM(E24)</f>
        <v>12685.236</v>
      </c>
    </row>
    <row r="26" spans="1:7" ht="12.75">
      <c r="A26" s="2"/>
      <c r="G26" s="10"/>
    </row>
    <row r="28" spans="1:5" ht="25.5">
      <c r="A28" s="4" t="s">
        <v>16</v>
      </c>
      <c r="E28" s="12">
        <f>SUM(E21,E25:I25)</f>
        <v>140167.18429199996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1.875" style="0" bestFit="1" customWidth="1"/>
    <col min="2" max="2" width="25.00390625" style="9" customWidth="1"/>
    <col min="3" max="11" width="25.00390625" style="0" customWidth="1"/>
  </cols>
  <sheetData>
    <row r="1" ht="18">
      <c r="A1" s="5" t="s">
        <v>2</v>
      </c>
    </row>
    <row r="2" spans="1:11" ht="25.5">
      <c r="A2" s="8" t="s">
        <v>4</v>
      </c>
      <c r="B2" s="6" t="s">
        <v>17</v>
      </c>
      <c r="C2" s="6" t="s">
        <v>22</v>
      </c>
      <c r="D2" s="6" t="s">
        <v>42</v>
      </c>
      <c r="E2" s="6" t="s">
        <v>18</v>
      </c>
      <c r="F2" s="1"/>
      <c r="G2" s="1"/>
      <c r="K2" s="3" t="s">
        <v>3</v>
      </c>
    </row>
    <row r="3" ht="12.75">
      <c r="A3" s="2" t="s">
        <v>5</v>
      </c>
    </row>
    <row r="4" ht="12.75">
      <c r="A4" s="13" t="s">
        <v>49</v>
      </c>
    </row>
    <row r="5" spans="1:5" ht="12.75">
      <c r="A5" t="s">
        <v>46</v>
      </c>
      <c r="B5" s="9">
        <v>1190</v>
      </c>
      <c r="C5">
        <v>35</v>
      </c>
      <c r="D5" s="10">
        <f>+C5*1.18*1.15*1.23</f>
        <v>58.418849999999985</v>
      </c>
      <c r="E5" s="10">
        <f>+B5*D5</f>
        <v>69518.43149999998</v>
      </c>
    </row>
    <row r="6" spans="1:5" ht="12.75">
      <c r="A6" t="s">
        <v>47</v>
      </c>
      <c r="B6" s="9">
        <v>1064</v>
      </c>
      <c r="C6">
        <v>7</v>
      </c>
      <c r="D6" s="10">
        <f aca="true" t="shared" si="0" ref="D6:D24">+C6*1.18*1.15*1.23</f>
        <v>11.683769999999999</v>
      </c>
      <c r="E6" s="10">
        <f>+B6*D6</f>
        <v>12431.53128</v>
      </c>
    </row>
    <row r="7" spans="4:5" ht="12.75">
      <c r="D7" s="10"/>
      <c r="E7" s="10"/>
    </row>
    <row r="8" spans="1:5" ht="38.25">
      <c r="A8" s="1" t="s">
        <v>6</v>
      </c>
      <c r="D8" s="10"/>
      <c r="E8" s="10"/>
    </row>
    <row r="9" spans="1:5" ht="12.75">
      <c r="A9" s="1" t="s">
        <v>19</v>
      </c>
      <c r="B9" s="9">
        <v>132</v>
      </c>
      <c r="C9">
        <v>126</v>
      </c>
      <c r="D9" s="10">
        <f t="shared" si="0"/>
        <v>210.30785999999995</v>
      </c>
      <c r="E9" s="10">
        <f aca="true" t="shared" si="1" ref="E9:E19">+B9*D9</f>
        <v>27760.637519999993</v>
      </c>
    </row>
    <row r="10" spans="1:5" ht="12.75">
      <c r="A10" s="1" t="s">
        <v>19</v>
      </c>
      <c r="D10" s="10">
        <f t="shared" si="0"/>
        <v>0</v>
      </c>
      <c r="E10" s="10">
        <f t="shared" si="1"/>
        <v>0</v>
      </c>
    </row>
    <row r="11" spans="1:5" ht="12.75">
      <c r="A11" s="1" t="s">
        <v>20</v>
      </c>
      <c r="D11" s="10">
        <f t="shared" si="0"/>
        <v>0</v>
      </c>
      <c r="E11" s="10">
        <f t="shared" si="1"/>
        <v>0</v>
      </c>
    </row>
    <row r="12" spans="1:5" ht="12.75">
      <c r="A12" s="1" t="s">
        <v>20</v>
      </c>
      <c r="B12" s="9">
        <v>140</v>
      </c>
      <c r="C12">
        <v>35</v>
      </c>
      <c r="D12" s="10">
        <f t="shared" si="0"/>
        <v>58.418849999999985</v>
      </c>
      <c r="E12" s="10">
        <f t="shared" si="1"/>
        <v>8178.638999999998</v>
      </c>
    </row>
    <row r="13" spans="1:5" ht="12.75">
      <c r="A13" s="1" t="s">
        <v>21</v>
      </c>
      <c r="B13" s="9">
        <v>7.5</v>
      </c>
      <c r="C13">
        <v>131</v>
      </c>
      <c r="D13" s="10">
        <f t="shared" si="0"/>
        <v>218.65340999999995</v>
      </c>
      <c r="E13" s="10">
        <f t="shared" si="1"/>
        <v>1639.9005749999997</v>
      </c>
    </row>
    <row r="14" spans="1:5" ht="12.75">
      <c r="A14" t="s">
        <v>7</v>
      </c>
      <c r="D14" s="10">
        <f t="shared" si="0"/>
        <v>0</v>
      </c>
      <c r="E14" s="10">
        <f t="shared" si="1"/>
        <v>0</v>
      </c>
    </row>
    <row r="15" spans="4:5" ht="12.75">
      <c r="D15" s="10"/>
      <c r="E15" s="10"/>
    </row>
    <row r="16" spans="1:5" ht="12.75">
      <c r="A16" t="s">
        <v>8</v>
      </c>
      <c r="D16" s="10">
        <f t="shared" si="0"/>
        <v>0</v>
      </c>
      <c r="E16" s="10">
        <f t="shared" si="1"/>
        <v>0</v>
      </c>
    </row>
    <row r="17" spans="1:5" ht="12.75">
      <c r="A17" t="s">
        <v>9</v>
      </c>
      <c r="B17" s="11"/>
      <c r="C17" s="10"/>
      <c r="D17" s="10">
        <f t="shared" si="0"/>
        <v>0</v>
      </c>
      <c r="E17" s="10">
        <f t="shared" si="1"/>
        <v>0</v>
      </c>
    </row>
    <row r="18" spans="1:5" ht="25.5">
      <c r="A18" s="1" t="s">
        <v>10</v>
      </c>
      <c r="D18" s="10"/>
      <c r="E18" s="10"/>
    </row>
    <row r="19" spans="1:5" ht="12.75">
      <c r="A19" t="s">
        <v>13</v>
      </c>
      <c r="D19" s="10">
        <f t="shared" si="0"/>
        <v>0</v>
      </c>
      <c r="E19" s="10">
        <f t="shared" si="1"/>
        <v>0</v>
      </c>
    </row>
    <row r="20" spans="1:5" ht="12.75">
      <c r="A20" s="2" t="s">
        <v>14</v>
      </c>
      <c r="B20" s="3" t="s">
        <v>23</v>
      </c>
      <c r="C20" s="10">
        <v>732</v>
      </c>
      <c r="D20" s="10">
        <f t="shared" si="0"/>
        <v>1221.7885199999998</v>
      </c>
      <c r="E20" s="10">
        <f>+D20</f>
        <v>1221.7885199999998</v>
      </c>
    </row>
    <row r="21" spans="1:5" ht="12.75">
      <c r="A21" s="2" t="s">
        <v>12</v>
      </c>
      <c r="D21" s="10"/>
      <c r="E21" s="12">
        <f>SUM(E5:E20)</f>
        <v>120750.92839499997</v>
      </c>
    </row>
    <row r="22" spans="4:7" ht="12.75">
      <c r="D22" s="10"/>
      <c r="E22" s="10"/>
      <c r="G22" s="10"/>
    </row>
    <row r="23" spans="1:7" ht="12.75">
      <c r="A23" s="2" t="s">
        <v>15</v>
      </c>
      <c r="D23" s="10"/>
      <c r="G23" s="10"/>
    </row>
    <row r="24" spans="1:7" ht="12.75">
      <c r="A24" s="13" t="s">
        <v>25</v>
      </c>
      <c r="B24" s="9">
        <v>70</v>
      </c>
      <c r="C24">
        <v>95</v>
      </c>
      <c r="D24" s="10">
        <f t="shared" si="0"/>
        <v>158.56545</v>
      </c>
      <c r="E24" s="10">
        <f>+B24*D24</f>
        <v>11099.5815</v>
      </c>
      <c r="G24" s="10"/>
    </row>
    <row r="25" spans="1:5" ht="12.75">
      <c r="A25" s="2" t="s">
        <v>12</v>
      </c>
      <c r="D25" s="10"/>
      <c r="E25" s="12">
        <f>SUM(E24)</f>
        <v>11099.5815</v>
      </c>
    </row>
    <row r="26" spans="1:7" ht="12.75">
      <c r="A26" s="2"/>
      <c r="G26" s="10"/>
    </row>
    <row r="28" spans="1:5" ht="25.5">
      <c r="A28" s="4" t="s">
        <v>16</v>
      </c>
      <c r="E28" s="12">
        <f>SUM(E21,E25:I25)</f>
        <v>131850.50989499997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7">
      <selection activeCell="C21" sqref="C21"/>
    </sheetView>
  </sheetViews>
  <sheetFormatPr defaultColWidth="9.00390625" defaultRowHeight="12.75"/>
  <cols>
    <col min="1" max="1" width="31.875" style="0" bestFit="1" customWidth="1"/>
    <col min="2" max="2" width="25.00390625" style="9" customWidth="1"/>
    <col min="3" max="11" width="25.00390625" style="0" customWidth="1"/>
  </cols>
  <sheetData>
    <row r="1" ht="18">
      <c r="A1" s="5" t="s">
        <v>3</v>
      </c>
    </row>
    <row r="2" spans="1:7" ht="25.5">
      <c r="A2" s="8" t="s">
        <v>4</v>
      </c>
      <c r="B2" s="6" t="s">
        <v>17</v>
      </c>
      <c r="C2" s="6" t="s">
        <v>22</v>
      </c>
      <c r="D2" s="6" t="s">
        <v>42</v>
      </c>
      <c r="E2" s="6" t="s">
        <v>18</v>
      </c>
      <c r="F2" s="1"/>
      <c r="G2" s="1"/>
    </row>
    <row r="3" ht="12.75">
      <c r="A3" s="2" t="s">
        <v>5</v>
      </c>
    </row>
    <row r="4" ht="12.75">
      <c r="A4" s="13" t="s">
        <v>49</v>
      </c>
    </row>
    <row r="5" spans="1:5" ht="12.75">
      <c r="A5" t="s">
        <v>46</v>
      </c>
      <c r="D5" s="10">
        <f>+C5*1.18*1.15*1.23</f>
        <v>0</v>
      </c>
      <c r="E5" s="10">
        <f>+B5*D5</f>
        <v>0</v>
      </c>
    </row>
    <row r="6" spans="1:5" ht="12.75">
      <c r="A6" t="s">
        <v>47</v>
      </c>
      <c r="B6" s="9">
        <v>191</v>
      </c>
      <c r="C6">
        <v>28</v>
      </c>
      <c r="D6" s="10">
        <f>+C6*1.18*1.15*1.23</f>
        <v>46.735079999999996</v>
      </c>
      <c r="E6" s="10">
        <f>+B6*D6</f>
        <v>8926.40028</v>
      </c>
    </row>
    <row r="7" spans="4:5" ht="12.75">
      <c r="D7" s="10"/>
      <c r="E7" s="10"/>
    </row>
    <row r="8" spans="1:5" ht="38.25">
      <c r="A8" s="1" t="s">
        <v>6</v>
      </c>
      <c r="D8" s="10"/>
      <c r="E8" s="10"/>
    </row>
    <row r="9" spans="1:5" ht="12.75">
      <c r="A9" s="1" t="s">
        <v>19</v>
      </c>
      <c r="D9" s="10">
        <f aca="true" t="shared" si="0" ref="D9:D20">+C9*1.18*1.15*1.23</f>
        <v>0</v>
      </c>
      <c r="E9" s="10">
        <f aca="true" t="shared" si="1" ref="E9:E19">+B9*D9</f>
        <v>0</v>
      </c>
    </row>
    <row r="10" spans="1:5" ht="12.75">
      <c r="A10" s="1" t="s">
        <v>20</v>
      </c>
      <c r="D10" s="10">
        <f t="shared" si="0"/>
        <v>0</v>
      </c>
      <c r="E10" s="10">
        <f t="shared" si="1"/>
        <v>0</v>
      </c>
    </row>
    <row r="11" spans="1:5" ht="12.75">
      <c r="A11" s="1" t="s">
        <v>21</v>
      </c>
      <c r="D11" s="10">
        <f t="shared" si="0"/>
        <v>0</v>
      </c>
      <c r="E11" s="10">
        <f t="shared" si="1"/>
        <v>0</v>
      </c>
    </row>
    <row r="12" spans="1:5" ht="12.75">
      <c r="A12" t="s">
        <v>7</v>
      </c>
      <c r="D12" s="10">
        <f t="shared" si="0"/>
        <v>0</v>
      </c>
      <c r="E12" s="10">
        <f t="shared" si="1"/>
        <v>0</v>
      </c>
    </row>
    <row r="13" spans="4:5" ht="12.75">
      <c r="D13" s="10"/>
      <c r="E13" s="10"/>
    </row>
    <row r="14" spans="1:5" ht="12.75">
      <c r="A14" t="s">
        <v>8</v>
      </c>
      <c r="D14" s="10">
        <f t="shared" si="0"/>
        <v>0</v>
      </c>
      <c r="E14" s="10">
        <f t="shared" si="1"/>
        <v>0</v>
      </c>
    </row>
    <row r="15" spans="1:5" ht="12.75">
      <c r="A15" t="s">
        <v>9</v>
      </c>
      <c r="B15" s="11">
        <v>665.38</v>
      </c>
      <c r="C15" s="10">
        <v>117</v>
      </c>
      <c r="D15" s="10">
        <f t="shared" si="0"/>
        <v>195.28586999999996</v>
      </c>
      <c r="E15" s="10">
        <f t="shared" si="1"/>
        <v>129939.31218059997</v>
      </c>
    </row>
    <row r="16" spans="1:5" ht="25.5">
      <c r="A16" s="1" t="s">
        <v>10</v>
      </c>
      <c r="D16" s="10"/>
      <c r="E16" s="10"/>
    </row>
    <row r="17" spans="1:5" ht="12.75">
      <c r="A17" t="s">
        <v>43</v>
      </c>
      <c r="D17" s="10">
        <f t="shared" si="0"/>
        <v>0</v>
      </c>
      <c r="E17" s="10">
        <f t="shared" si="1"/>
        <v>0</v>
      </c>
    </row>
    <row r="18" spans="1:5" ht="12.75">
      <c r="A18" t="s">
        <v>44</v>
      </c>
      <c r="B18" s="9">
        <v>1</v>
      </c>
      <c r="C18">
        <v>25000</v>
      </c>
      <c r="D18" s="10">
        <f t="shared" si="0"/>
        <v>41727.75</v>
      </c>
      <c r="E18" s="10">
        <f t="shared" si="1"/>
        <v>41727.75</v>
      </c>
    </row>
    <row r="19" spans="1:5" ht="25.5">
      <c r="A19" s="1" t="s">
        <v>45</v>
      </c>
      <c r="B19" s="9">
        <v>70</v>
      </c>
      <c r="C19">
        <v>5</v>
      </c>
      <c r="D19" s="10">
        <f t="shared" si="0"/>
        <v>8.34555</v>
      </c>
      <c r="E19" s="10">
        <f t="shared" si="1"/>
        <v>584.1885</v>
      </c>
    </row>
    <row r="20" spans="1:5" ht="12.75">
      <c r="A20" s="2" t="s">
        <v>14</v>
      </c>
      <c r="B20" s="3" t="s">
        <v>23</v>
      </c>
      <c r="C20" s="10">
        <v>2472.276</v>
      </c>
      <c r="D20" s="10">
        <f t="shared" si="0"/>
        <v>4126.500594359999</v>
      </c>
      <c r="E20" s="10">
        <f>+D20</f>
        <v>4126.500594359999</v>
      </c>
    </row>
    <row r="21" spans="1:5" ht="12.75">
      <c r="A21" s="2" t="s">
        <v>12</v>
      </c>
      <c r="D21" s="10"/>
      <c r="E21" s="12">
        <f>SUM(E6:E20)</f>
        <v>185304.15155495994</v>
      </c>
    </row>
    <row r="22" spans="4:7" ht="12.75">
      <c r="D22" s="10"/>
      <c r="E22" s="10"/>
      <c r="G22" s="10"/>
    </row>
    <row r="23" spans="1:7" ht="12.75">
      <c r="A23" s="2" t="s">
        <v>15</v>
      </c>
      <c r="G23" s="10"/>
    </row>
    <row r="24" spans="1:7" ht="12.75">
      <c r="A24" s="13" t="s">
        <v>24</v>
      </c>
      <c r="B24" s="9">
        <v>2</v>
      </c>
      <c r="C24">
        <v>430</v>
      </c>
      <c r="D24" s="10">
        <f>+C24*1.18*1.15*1.23</f>
        <v>717.7172999999998</v>
      </c>
      <c r="E24" s="10">
        <f>+B24*D24</f>
        <v>1435.4345999999996</v>
      </c>
      <c r="G24" s="10"/>
    </row>
    <row r="25" spans="1:7" ht="12.75">
      <c r="A25" s="13" t="s">
        <v>24</v>
      </c>
      <c r="B25" s="9">
        <v>10</v>
      </c>
      <c r="C25">
        <v>510</v>
      </c>
      <c r="D25" s="10">
        <f>+C25*1.18*1.15*1.23</f>
        <v>851.2461</v>
      </c>
      <c r="E25" s="10">
        <f>+B25*D25</f>
        <v>8512.461</v>
      </c>
      <c r="G25" s="10"/>
    </row>
    <row r="26" spans="1:5" ht="12.75">
      <c r="A26" s="2" t="s">
        <v>12</v>
      </c>
      <c r="D26" s="10"/>
      <c r="E26" s="12">
        <f>SUM(E24:E25)</f>
        <v>9947.8956</v>
      </c>
    </row>
    <row r="27" spans="1:7" ht="12.75">
      <c r="A27" s="13"/>
      <c r="D27" s="10"/>
      <c r="E27" s="10"/>
      <c r="G27" s="10"/>
    </row>
    <row r="28" spans="1:5" ht="25.5">
      <c r="A28" s="4" t="s">
        <v>16</v>
      </c>
      <c r="E28" s="12">
        <f>SUM(E21,E26:I26)</f>
        <v>195252.04715495993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1.875" style="0" customWidth="1"/>
    <col min="2" max="2" width="21.625" style="0" customWidth="1"/>
    <col min="3" max="3" width="20.625" style="0" customWidth="1"/>
    <col min="4" max="4" width="25.625" style="0" customWidth="1"/>
    <col min="5" max="5" width="23.125" style="0" customWidth="1"/>
  </cols>
  <sheetData>
    <row r="1" spans="1:2" ht="18">
      <c r="A1" s="7" t="s">
        <v>26</v>
      </c>
      <c r="B1" s="9"/>
    </row>
    <row r="2" spans="1:2" ht="18">
      <c r="A2" s="7"/>
      <c r="B2" s="9"/>
    </row>
    <row r="3" spans="1:5" ht="39.75" customHeight="1">
      <c r="A3" s="16" t="s">
        <v>4</v>
      </c>
      <c r="B3" s="17" t="s">
        <v>17</v>
      </c>
      <c r="C3" s="17" t="s">
        <v>22</v>
      </c>
      <c r="D3" s="17" t="s">
        <v>42</v>
      </c>
      <c r="E3" s="17" t="s">
        <v>18</v>
      </c>
    </row>
    <row r="4" spans="1:5" ht="12.75">
      <c r="A4" s="18" t="s">
        <v>5</v>
      </c>
      <c r="B4" s="19"/>
      <c r="C4" s="20"/>
      <c r="D4" s="20"/>
      <c r="E4" s="20"/>
    </row>
    <row r="5" spans="1:5" ht="25.5">
      <c r="A5" s="21" t="s">
        <v>37</v>
      </c>
      <c r="B5" s="19">
        <v>300</v>
      </c>
      <c r="C5" s="20">
        <v>2.1</v>
      </c>
      <c r="D5" s="22">
        <f>+C5*1.18*1.15*1.23</f>
        <v>3.505130999999999</v>
      </c>
      <c r="E5" s="22">
        <f>+B5*D5</f>
        <v>1051.5392999999997</v>
      </c>
    </row>
    <row r="6" spans="1:5" ht="25.5">
      <c r="A6" s="21" t="s">
        <v>27</v>
      </c>
      <c r="B6" s="47">
        <v>3242.203</v>
      </c>
      <c r="C6" s="20">
        <v>3</v>
      </c>
      <c r="D6" s="22">
        <f>+C6*1.18*1.15*1.23</f>
        <v>5.00733</v>
      </c>
      <c r="E6" s="22">
        <f aca="true" t="shared" si="0" ref="E6:E18">+B6*D6</f>
        <v>16234.78034799</v>
      </c>
    </row>
    <row r="7" spans="1:5" ht="39.75" customHeight="1">
      <c r="A7" s="21" t="s">
        <v>34</v>
      </c>
      <c r="B7" s="19">
        <v>5</v>
      </c>
      <c r="C7" s="20">
        <v>90</v>
      </c>
      <c r="D7" s="22">
        <f>+C7*1.18*1.15*1.23</f>
        <v>150.21989999999997</v>
      </c>
      <c r="E7" s="22">
        <f t="shared" si="0"/>
        <v>751.0994999999998</v>
      </c>
    </row>
    <row r="8" spans="1:5" ht="27" customHeight="1">
      <c r="A8" s="21" t="s">
        <v>35</v>
      </c>
      <c r="B8" s="19">
        <v>30</v>
      </c>
      <c r="C8" s="20">
        <v>22.5</v>
      </c>
      <c r="D8" s="22">
        <f>+C8*1.18*1.15*1.23</f>
        <v>37.55497499999999</v>
      </c>
      <c r="E8" s="22">
        <f t="shared" si="0"/>
        <v>1126.6492499999997</v>
      </c>
    </row>
    <row r="9" spans="1:5" ht="38.25">
      <c r="A9" s="21" t="s">
        <v>36</v>
      </c>
      <c r="B9" s="19">
        <v>450</v>
      </c>
      <c r="C9" s="20">
        <v>1.07</v>
      </c>
      <c r="D9" s="22">
        <f aca="true" t="shared" si="1" ref="D9:D18">+C9*1.18*1.15*1.23</f>
        <v>1.7859477</v>
      </c>
      <c r="E9" s="22">
        <f t="shared" si="0"/>
        <v>803.676465</v>
      </c>
    </row>
    <row r="10" spans="1:5" ht="25.5">
      <c r="A10" s="21" t="s">
        <v>33</v>
      </c>
      <c r="B10" s="19">
        <v>50</v>
      </c>
      <c r="C10" s="20">
        <v>33.5</v>
      </c>
      <c r="D10" s="22">
        <f t="shared" si="1"/>
        <v>55.915184999999994</v>
      </c>
      <c r="E10" s="22">
        <f t="shared" si="0"/>
        <v>2795.7592499999996</v>
      </c>
    </row>
    <row r="11" spans="1:5" ht="16.5" customHeight="1">
      <c r="A11" s="21" t="s">
        <v>38</v>
      </c>
      <c r="B11" s="19">
        <v>2</v>
      </c>
      <c r="C11" s="20">
        <v>45</v>
      </c>
      <c r="D11" s="22">
        <f t="shared" si="1"/>
        <v>75.10994999999998</v>
      </c>
      <c r="E11" s="22">
        <f t="shared" si="0"/>
        <v>150.21989999999997</v>
      </c>
    </row>
    <row r="12" spans="1:5" ht="25.5">
      <c r="A12" s="21" t="s">
        <v>28</v>
      </c>
      <c r="B12" s="19">
        <v>200</v>
      </c>
      <c r="C12" s="20">
        <v>7</v>
      </c>
      <c r="D12" s="22">
        <f t="shared" si="1"/>
        <v>11.683769999999999</v>
      </c>
      <c r="E12" s="22">
        <f t="shared" si="0"/>
        <v>2336.754</v>
      </c>
    </row>
    <row r="13" spans="1:5" ht="28.5" customHeight="1">
      <c r="A13" s="21" t="s">
        <v>39</v>
      </c>
      <c r="B13" s="19">
        <v>10</v>
      </c>
      <c r="C13" s="20">
        <v>2.7</v>
      </c>
      <c r="D13" s="22">
        <f t="shared" si="1"/>
        <v>4.506596999999999</v>
      </c>
      <c r="E13" s="22">
        <f t="shared" si="0"/>
        <v>45.06596999999999</v>
      </c>
    </row>
    <row r="14" spans="1:5" ht="25.5">
      <c r="A14" s="21" t="s">
        <v>29</v>
      </c>
      <c r="B14" s="19">
        <v>325</v>
      </c>
      <c r="C14" s="20">
        <v>6</v>
      </c>
      <c r="D14" s="22">
        <f t="shared" si="1"/>
        <v>10.01466</v>
      </c>
      <c r="E14" s="22">
        <f t="shared" si="0"/>
        <v>3254.7644999999998</v>
      </c>
    </row>
    <row r="15" spans="1:5" ht="38.25">
      <c r="A15" s="21" t="s">
        <v>40</v>
      </c>
      <c r="B15" s="19">
        <v>25</v>
      </c>
      <c r="C15" s="20">
        <v>60</v>
      </c>
      <c r="D15" s="22">
        <f t="shared" si="1"/>
        <v>100.14659999999998</v>
      </c>
      <c r="E15" s="22">
        <f t="shared" si="0"/>
        <v>2503.6649999999995</v>
      </c>
    </row>
    <row r="16" spans="1:5" ht="38.25">
      <c r="A16" s="21" t="s">
        <v>41</v>
      </c>
      <c r="B16" s="19">
        <v>192</v>
      </c>
      <c r="C16" s="20">
        <v>75</v>
      </c>
      <c r="D16" s="22">
        <f t="shared" si="1"/>
        <v>125.18324999999999</v>
      </c>
      <c r="E16" s="22">
        <f t="shared" si="0"/>
        <v>24035.183999999997</v>
      </c>
    </row>
    <row r="17" spans="1:5" ht="38.25">
      <c r="A17" s="21" t="s">
        <v>30</v>
      </c>
      <c r="B17" s="19">
        <v>100</v>
      </c>
      <c r="C17" s="20">
        <v>7</v>
      </c>
      <c r="D17" s="22">
        <f t="shared" si="1"/>
        <v>11.683769999999999</v>
      </c>
      <c r="E17" s="22">
        <f t="shared" si="0"/>
        <v>1168.377</v>
      </c>
    </row>
    <row r="18" spans="1:5" ht="38.25">
      <c r="A18" s="21" t="s">
        <v>31</v>
      </c>
      <c r="B18" s="23">
        <v>10</v>
      </c>
      <c r="C18" s="22">
        <v>9</v>
      </c>
      <c r="D18" s="22">
        <f t="shared" si="1"/>
        <v>15.021989999999997</v>
      </c>
      <c r="E18" s="22">
        <f t="shared" si="0"/>
        <v>150.21989999999997</v>
      </c>
    </row>
    <row r="19" spans="1:5" ht="18" customHeight="1">
      <c r="A19" s="18" t="s">
        <v>12</v>
      </c>
      <c r="B19" s="19"/>
      <c r="C19" s="20"/>
      <c r="D19" s="22"/>
      <c r="E19" s="24">
        <f>SUM(E5:E18)</f>
        <v>56407.754382989995</v>
      </c>
    </row>
    <row r="20" spans="1:5" ht="12.75">
      <c r="A20" s="20"/>
      <c r="B20" s="19"/>
      <c r="C20" s="20"/>
      <c r="D20" s="22"/>
      <c r="E20" s="22"/>
    </row>
    <row r="21" spans="1:5" ht="12.75">
      <c r="A21" s="18" t="s">
        <v>15</v>
      </c>
      <c r="B21" s="19"/>
      <c r="C21" s="20"/>
      <c r="D21" s="20"/>
      <c r="E21" s="20"/>
    </row>
    <row r="22" spans="1:7" ht="12.75">
      <c r="A22" s="13" t="s">
        <v>25</v>
      </c>
      <c r="B22" s="9">
        <v>100</v>
      </c>
      <c r="C22">
        <v>135</v>
      </c>
      <c r="D22" s="10">
        <f>+C22*1.18*1.15*1.23</f>
        <v>225.32984999999996</v>
      </c>
      <c r="E22" s="10">
        <f>+B22*D22</f>
        <v>22532.984999999997</v>
      </c>
      <c r="G22" s="10"/>
    </row>
    <row r="23" spans="1:5" ht="16.5" customHeight="1">
      <c r="A23" s="25" t="s">
        <v>32</v>
      </c>
      <c r="B23" s="19">
        <v>150</v>
      </c>
      <c r="C23" s="20">
        <v>11.5</v>
      </c>
      <c r="D23" s="22">
        <f>+C23*1.18*1.15*1.23</f>
        <v>19.194764999999997</v>
      </c>
      <c r="E23" s="22">
        <f>+B23*D23</f>
        <v>2879.2147499999996</v>
      </c>
    </row>
    <row r="24" spans="1:5" ht="17.25" customHeight="1">
      <c r="A24" s="25" t="s">
        <v>32</v>
      </c>
      <c r="B24" s="19">
        <v>46</v>
      </c>
      <c r="C24" s="20">
        <v>8.15</v>
      </c>
      <c r="D24" s="22">
        <f>+C24*1.18*1.15*1.23</f>
        <v>13.603246499999997</v>
      </c>
      <c r="E24" s="22">
        <f>+B24*D24</f>
        <v>625.7493389999998</v>
      </c>
    </row>
    <row r="25" spans="1:5" ht="17.25" customHeight="1">
      <c r="A25" s="18" t="s">
        <v>12</v>
      </c>
      <c r="B25" s="19"/>
      <c r="C25" s="20"/>
      <c r="D25" s="22"/>
      <c r="E25" s="24">
        <f>SUM(E22:E24)</f>
        <v>26037.949088999994</v>
      </c>
    </row>
    <row r="26" spans="1:5" ht="12.75">
      <c r="A26" s="20"/>
      <c r="B26" s="19"/>
      <c r="C26" s="20"/>
      <c r="D26" s="22"/>
      <c r="E26" s="24"/>
    </row>
    <row r="27" spans="1:5" ht="51" customHeight="1">
      <c r="A27" s="26" t="s">
        <v>16</v>
      </c>
      <c r="B27" s="19"/>
      <c r="C27" s="20"/>
      <c r="D27" s="20"/>
      <c r="E27" s="24">
        <f>SUM(E19,E25)</f>
        <v>82445.70347198998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3">
      <selection activeCell="B5" sqref="B5"/>
    </sheetView>
  </sheetViews>
  <sheetFormatPr defaultColWidth="9.00390625" defaultRowHeight="12.75"/>
  <cols>
    <col min="1" max="1" width="61.375" style="0" customWidth="1"/>
    <col min="2" max="2" width="35.00390625" style="0" customWidth="1"/>
    <col min="3" max="3" width="25.625" style="0" customWidth="1"/>
    <col min="4" max="4" width="23.125" style="0" customWidth="1"/>
  </cols>
  <sheetData>
    <row r="1" ht="30" customHeight="1">
      <c r="A1" s="28" t="s">
        <v>50</v>
      </c>
    </row>
    <row r="2" ht="30" customHeight="1" thickBot="1">
      <c r="A2" s="7"/>
    </row>
    <row r="3" spans="1:4" ht="30" customHeight="1">
      <c r="A3" s="32"/>
      <c r="B3" s="30"/>
      <c r="C3" s="17"/>
      <c r="D3" s="17"/>
    </row>
    <row r="4" spans="1:4" ht="30" customHeight="1">
      <c r="A4" s="33" t="s">
        <v>0</v>
      </c>
      <c r="B4" s="43">
        <v>441846.4</v>
      </c>
      <c r="C4" s="20"/>
      <c r="D4" s="20"/>
    </row>
    <row r="5" spans="1:4" ht="30" customHeight="1">
      <c r="A5" s="34"/>
      <c r="B5" s="31"/>
      <c r="C5" s="20"/>
      <c r="D5" s="20"/>
    </row>
    <row r="6" spans="1:4" ht="30" customHeight="1">
      <c r="A6" s="33" t="s">
        <v>11</v>
      </c>
      <c r="B6" s="43">
        <v>65848.45</v>
      </c>
      <c r="C6" s="20"/>
      <c r="D6" s="20"/>
    </row>
    <row r="7" spans="1:4" ht="30" customHeight="1">
      <c r="A7" s="35"/>
      <c r="B7" s="44"/>
      <c r="C7" s="22"/>
      <c r="D7" s="22"/>
    </row>
    <row r="8" spans="1:4" ht="30" customHeight="1">
      <c r="A8" s="33" t="s">
        <v>1</v>
      </c>
      <c r="B8" s="43">
        <v>140167.18</v>
      </c>
      <c r="C8" s="22"/>
      <c r="D8" s="22"/>
    </row>
    <row r="9" spans="1:4" ht="30" customHeight="1">
      <c r="A9" s="35"/>
      <c r="B9" s="44"/>
      <c r="C9" s="22"/>
      <c r="D9" s="22"/>
    </row>
    <row r="10" spans="1:4" ht="30" customHeight="1">
      <c r="A10" s="33" t="s">
        <v>2</v>
      </c>
      <c r="B10" s="43">
        <v>131850.51</v>
      </c>
      <c r="C10" s="22"/>
      <c r="D10" s="22"/>
    </row>
    <row r="11" spans="1:4" ht="30" customHeight="1">
      <c r="A11" s="35"/>
      <c r="B11" s="44"/>
      <c r="C11" s="22"/>
      <c r="D11" s="22"/>
    </row>
    <row r="12" spans="1:4" ht="30" customHeight="1" thickBot="1">
      <c r="A12" s="38" t="s">
        <v>3</v>
      </c>
      <c r="B12" s="29">
        <v>195252.05</v>
      </c>
      <c r="C12" s="22"/>
      <c r="D12" s="22"/>
    </row>
    <row r="13" spans="1:4" ht="30" customHeight="1">
      <c r="A13" s="39"/>
      <c r="B13" s="45"/>
      <c r="C13" s="22"/>
      <c r="D13" s="22"/>
    </row>
    <row r="14" spans="1:4" ht="45" customHeight="1" thickBot="1">
      <c r="A14" s="42" t="s">
        <v>51</v>
      </c>
      <c r="B14" s="46">
        <f>SUM(B4:B13)</f>
        <v>974964.5900000001</v>
      </c>
      <c r="C14" s="22"/>
      <c r="D14" s="22"/>
    </row>
    <row r="15" spans="1:4" ht="30" customHeight="1">
      <c r="A15" s="36"/>
      <c r="B15" s="29"/>
      <c r="C15" s="22"/>
      <c r="D15" s="22"/>
    </row>
    <row r="16" spans="1:4" ht="42" customHeight="1" thickBot="1">
      <c r="A16" s="40" t="s">
        <v>26</v>
      </c>
      <c r="B16" s="29">
        <v>82445.7</v>
      </c>
      <c r="C16" s="22"/>
      <c r="D16" s="22"/>
    </row>
    <row r="17" spans="1:4" ht="30" customHeight="1">
      <c r="A17" s="41"/>
      <c r="B17" s="45"/>
      <c r="C17" s="22"/>
      <c r="D17" s="22"/>
    </row>
    <row r="18" spans="1:4" ht="30" customHeight="1">
      <c r="A18" s="36"/>
      <c r="B18" s="29"/>
      <c r="C18" s="22"/>
      <c r="D18" s="22"/>
    </row>
    <row r="19" spans="1:4" ht="43.5" customHeight="1" thickBot="1">
      <c r="A19" s="37" t="s">
        <v>52</v>
      </c>
      <c r="B19" s="46">
        <f>B14+B16</f>
        <v>1057410.29</v>
      </c>
      <c r="C19" s="22"/>
      <c r="D19" s="24"/>
    </row>
    <row r="20" spans="1:4" ht="30" customHeight="1">
      <c r="A20" s="20"/>
      <c r="B20" s="27"/>
      <c r="C20" s="22"/>
      <c r="D20" s="24"/>
    </row>
    <row r="21" spans="1:4" ht="30" customHeight="1">
      <c r="A21" s="26"/>
      <c r="B21" s="27"/>
      <c r="C21" s="20"/>
      <c r="D21" s="24"/>
    </row>
    <row r="22" ht="30" customHeight="1">
      <c r="B22" s="9"/>
    </row>
    <row r="23" ht="30" customHeight="1">
      <c r="B23" s="9"/>
    </row>
    <row r="24" ht="30" customHeight="1">
      <c r="B24" s="9"/>
    </row>
    <row r="25" ht="30" customHeight="1">
      <c r="B25" s="9"/>
    </row>
    <row r="26" ht="30" customHeight="1">
      <c r="B26" s="9"/>
    </row>
    <row r="27" ht="30" customHeight="1">
      <c r="B27" s="9"/>
    </row>
    <row r="28" ht="30" customHeight="1">
      <c r="B28" s="9"/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</sheetData>
  <sheetProtection/>
  <printOptions/>
  <pageMargins left="0.49" right="0.24" top="1.08" bottom="0.16" header="1.05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HP-DV6144</dc:creator>
  <cp:keywords/>
  <dc:description/>
  <cp:lastModifiedBy>ΔΗΜΟΣ ΛΑΡΙΣΑΙΩΝ</cp:lastModifiedBy>
  <cp:lastPrinted>2013-05-28T06:18:32Z</cp:lastPrinted>
  <dcterms:created xsi:type="dcterms:W3CDTF">2013-05-17T09:37:57Z</dcterms:created>
  <dcterms:modified xsi:type="dcterms:W3CDTF">2013-05-28T06:19:56Z</dcterms:modified>
  <cp:category/>
  <cp:version/>
  <cp:contentType/>
  <cp:contentStatus/>
</cp:coreProperties>
</file>